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овое решение" sheetId="1" r:id="rId1"/>
    <sheet name="a" sheetId="2" r:id="rId2"/>
    <sheet name="b" sheetId="3" r:id="rId3"/>
    <sheet name="c" sheetId="4" r:id="rId4"/>
  </sheets>
  <definedNames/>
  <calcPr fullCalcOnLoad="1"/>
</workbook>
</file>

<file path=xl/sharedStrings.xml><?xml version="1.0" encoding="utf-8"?>
<sst xmlns="http://schemas.openxmlformats.org/spreadsheetml/2006/main" count="103" uniqueCount="33">
  <si>
    <t>год 2005</t>
  </si>
  <si>
    <t>год 2006</t>
  </si>
  <si>
    <t>год 2007</t>
  </si>
  <si>
    <t>год 2008</t>
  </si>
  <si>
    <t>Продажи</t>
  </si>
  <si>
    <t>Выручка от реализации</t>
  </si>
  <si>
    <t>Износ</t>
  </si>
  <si>
    <t>Оборудование</t>
  </si>
  <si>
    <t>EBIT</t>
  </si>
  <si>
    <t>Налоги</t>
  </si>
  <si>
    <t>Прибыль (NOPAT)</t>
  </si>
  <si>
    <t>OFC (NOPAT+износ)</t>
  </si>
  <si>
    <t>Расходы капитала</t>
  </si>
  <si>
    <t>Увеличение (NWC)</t>
  </si>
  <si>
    <t>Всего CF</t>
  </si>
  <si>
    <t>NPV</t>
  </si>
  <si>
    <t>FC затраты на рекламу</t>
  </si>
  <si>
    <t>(NWC) начальные затраты на капитал</t>
  </si>
  <si>
    <t>Переменные затраты на 1 ед.</t>
  </si>
  <si>
    <t>VC переменные затраты</t>
  </si>
  <si>
    <t>Налоговая ставка</t>
  </si>
  <si>
    <t>Цена 1 ед.</t>
  </si>
  <si>
    <t>Дисконтная ставка</t>
  </si>
  <si>
    <t>Активы</t>
  </si>
  <si>
    <t>Дисконтированный CF</t>
  </si>
  <si>
    <t>год 2001</t>
  </si>
  <si>
    <t>год 2002</t>
  </si>
  <si>
    <t>год 2003</t>
  </si>
  <si>
    <t>год 2004</t>
  </si>
  <si>
    <t>Цена 1 компьютера</t>
  </si>
  <si>
    <t>Ежегодное увелиение цены</t>
  </si>
  <si>
    <t>Переменные затраты на 1 компьютер</t>
  </si>
  <si>
    <t>Ежегодное увеличение постоянных затрат</t>
  </si>
</sst>
</file>

<file path=xl/styles.xml><?xml version="1.0" encoding="utf-8"?>
<styleSheet xmlns="http://schemas.openxmlformats.org/spreadsheetml/2006/main">
  <numFmts count="1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00_-;\-* #,##0.000_-;_-* &quot;-&quot;??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165" fontId="0" fillId="0" borderId="1" xfId="18" applyNumberFormat="1" applyBorder="1" applyAlignment="1">
      <alignment/>
    </xf>
    <xf numFmtId="0" fontId="0" fillId="0" borderId="0" xfId="0" applyBorder="1" applyAlignment="1">
      <alignment wrapText="1"/>
    </xf>
    <xf numFmtId="165" fontId="0" fillId="0" borderId="1" xfId="18" applyNumberFormat="1" applyBorder="1" applyAlignment="1">
      <alignment/>
    </xf>
    <xf numFmtId="165" fontId="0" fillId="0" borderId="2" xfId="18" applyNumberFormat="1" applyFont="1" applyFill="1" applyBorder="1" applyAlignment="1">
      <alignment/>
    </xf>
    <xf numFmtId="165" fontId="0" fillId="0" borderId="1" xfId="18" applyNumberFormat="1" applyBorder="1" applyAlignment="1">
      <alignment horizontal="right"/>
    </xf>
    <xf numFmtId="165" fontId="0" fillId="0" borderId="1" xfId="0" applyNumberFormat="1" applyBorder="1" applyAlignment="1">
      <alignment/>
    </xf>
    <xf numFmtId="165" fontId="2" fillId="0" borderId="0" xfId="0" applyNumberFormat="1" applyFont="1" applyAlignment="1">
      <alignment/>
    </xf>
    <xf numFmtId="165" fontId="0" fillId="3" borderId="1" xfId="18" applyNumberForma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6">
      <selection activeCell="B6" sqref="B6"/>
    </sheetView>
  </sheetViews>
  <sheetFormatPr defaultColWidth="9.00390625" defaultRowHeight="12.75"/>
  <cols>
    <col min="1" max="1" width="26.875" style="0" customWidth="1"/>
    <col min="3" max="6" width="11.25390625" style="0" bestFit="1" customWidth="1"/>
    <col min="7" max="7" width="10.25390625" style="0" bestFit="1" customWidth="1"/>
    <col min="8" max="8" width="20.25390625" style="0" customWidth="1"/>
  </cols>
  <sheetData>
    <row r="1" spans="1:2" ht="12.75">
      <c r="A1" t="s">
        <v>30</v>
      </c>
      <c r="B1">
        <v>0.02</v>
      </c>
    </row>
    <row r="2" spans="1:2" s="17" customFormat="1" ht="25.5">
      <c r="A2" s="17" t="s">
        <v>32</v>
      </c>
      <c r="B2" s="17">
        <v>0.01</v>
      </c>
    </row>
    <row r="3" spans="1:2" ht="12.75">
      <c r="A3" t="s">
        <v>18</v>
      </c>
      <c r="B3">
        <v>2250</v>
      </c>
    </row>
    <row r="4" spans="1:2" ht="12.75">
      <c r="A4" t="s">
        <v>20</v>
      </c>
      <c r="B4">
        <v>0.4</v>
      </c>
    </row>
    <row r="5" spans="1:2" ht="12.75">
      <c r="A5" t="s">
        <v>22</v>
      </c>
      <c r="B5">
        <v>0.15</v>
      </c>
    </row>
    <row r="6" spans="1:2" ht="12.75">
      <c r="A6" t="s">
        <v>23</v>
      </c>
      <c r="B6">
        <v>165000</v>
      </c>
    </row>
    <row r="8" spans="1:6" ht="12.75">
      <c r="A8" s="13"/>
      <c r="B8" s="16"/>
      <c r="C8" s="2" t="s">
        <v>25</v>
      </c>
      <c r="D8" s="2" t="s">
        <v>26</v>
      </c>
      <c r="E8" s="2" t="s">
        <v>27</v>
      </c>
      <c r="F8" s="2" t="s">
        <v>28</v>
      </c>
    </row>
    <row r="9" spans="1:6" ht="12.75">
      <c r="A9" s="13" t="s">
        <v>4</v>
      </c>
      <c r="B9" s="14"/>
      <c r="C9" s="3">
        <v>20000</v>
      </c>
      <c r="D9" s="5">
        <v>20000</v>
      </c>
      <c r="E9" s="5">
        <v>20000</v>
      </c>
      <c r="F9" s="5">
        <v>20000</v>
      </c>
    </row>
    <row r="10" spans="1:6" ht="12.75">
      <c r="A10" s="13" t="s">
        <v>29</v>
      </c>
      <c r="B10" s="14"/>
      <c r="C10" s="3"/>
      <c r="D10" s="5">
        <v>3000</v>
      </c>
      <c r="E10" s="5">
        <f>D10+D10*B1</f>
        <v>3060</v>
      </c>
      <c r="F10" s="5">
        <f>E10+E10*B1</f>
        <v>3121.2</v>
      </c>
    </row>
    <row r="11" spans="1:6" ht="12.75">
      <c r="A11" s="13" t="s">
        <v>5</v>
      </c>
      <c r="B11" s="14"/>
      <c r="C11" s="1"/>
      <c r="D11" s="5">
        <f>D9*D10</f>
        <v>60000000</v>
      </c>
      <c r="E11" s="5">
        <f>E9*E10</f>
        <v>61200000</v>
      </c>
      <c r="F11" s="5">
        <f>F9*F10</f>
        <v>62424000</v>
      </c>
    </row>
    <row r="12" spans="1:6" ht="12.75">
      <c r="A12" s="13" t="s">
        <v>31</v>
      </c>
      <c r="B12" s="14"/>
      <c r="C12" s="1"/>
      <c r="D12" s="5">
        <v>2100</v>
      </c>
      <c r="E12" s="5">
        <f>D12+D12*B1</f>
        <v>2142</v>
      </c>
      <c r="F12" s="5">
        <f>E12+E12*B1</f>
        <v>2184.84</v>
      </c>
    </row>
    <row r="13" spans="1:6" ht="12.75">
      <c r="A13" s="13" t="s">
        <v>19</v>
      </c>
      <c r="B13" s="14"/>
      <c r="C13" s="1"/>
      <c r="D13" s="5">
        <f>D9*D12</f>
        <v>42000000</v>
      </c>
      <c r="E13" s="5">
        <f>E9*E12</f>
        <v>42840000</v>
      </c>
      <c r="F13" s="5">
        <f>F9*F12</f>
        <v>43696800</v>
      </c>
    </row>
    <row r="14" spans="1:6" ht="12.75">
      <c r="A14" s="13" t="s">
        <v>16</v>
      </c>
      <c r="B14" s="14"/>
      <c r="C14" s="1"/>
      <c r="D14" s="5">
        <v>8000000</v>
      </c>
      <c r="E14" s="5">
        <f>D14+D14*B2</f>
        <v>8080000</v>
      </c>
      <c r="F14" s="5">
        <f>E14+E14*B2</f>
        <v>8160800</v>
      </c>
    </row>
    <row r="15" spans="1:6" ht="12.75">
      <c r="A15" s="13" t="s">
        <v>6</v>
      </c>
      <c r="B15" s="14"/>
      <c r="C15" s="1"/>
      <c r="D15" s="5">
        <v>55000</v>
      </c>
      <c r="E15" s="5">
        <v>55000</v>
      </c>
      <c r="F15" s="5">
        <v>55000</v>
      </c>
    </row>
    <row r="16" spans="1:8" ht="32.25" customHeight="1">
      <c r="A16" s="13" t="s">
        <v>7</v>
      </c>
      <c r="B16" s="14"/>
      <c r="C16" s="3">
        <v>165000</v>
      </c>
      <c r="D16" s="5"/>
      <c r="E16" s="5"/>
      <c r="F16" s="5">
        <v>35000</v>
      </c>
      <c r="G16" s="6"/>
      <c r="H16" s="4"/>
    </row>
    <row r="17" spans="1:6" ht="12.75">
      <c r="A17" s="13" t="s">
        <v>8</v>
      </c>
      <c r="B17" s="14"/>
      <c r="C17" s="3"/>
      <c r="D17" s="5">
        <f>D11-D13-D14-D15+D16</f>
        <v>9945000</v>
      </c>
      <c r="E17" s="5">
        <f>E11-E13-E14-E15+E16</f>
        <v>10225000</v>
      </c>
      <c r="F17" s="5">
        <f>F11-F13-F14-F15+F16</f>
        <v>10546400</v>
      </c>
    </row>
    <row r="18" spans="1:6" ht="12.75">
      <c r="A18" s="13" t="s">
        <v>9</v>
      </c>
      <c r="B18" s="14"/>
      <c r="C18" s="3"/>
      <c r="D18" s="5">
        <f>B4*D17</f>
        <v>3978000</v>
      </c>
      <c r="E18" s="5">
        <f>B4*E17</f>
        <v>4090000</v>
      </c>
      <c r="F18" s="5">
        <f>B4*F17</f>
        <v>4218560</v>
      </c>
    </row>
    <row r="19" spans="1:6" ht="12.75">
      <c r="A19" s="13" t="s">
        <v>10</v>
      </c>
      <c r="B19" s="14"/>
      <c r="C19" s="3"/>
      <c r="D19" s="5">
        <f>D17-D18</f>
        <v>5967000</v>
      </c>
      <c r="E19" s="5">
        <f>E17-E18</f>
        <v>6135000</v>
      </c>
      <c r="F19" s="5">
        <f>F17-F18</f>
        <v>6327840</v>
      </c>
    </row>
    <row r="20" spans="1:6" ht="12.75">
      <c r="A20" s="13" t="s">
        <v>11</v>
      </c>
      <c r="B20" s="14"/>
      <c r="C20" s="3"/>
      <c r="D20" s="5">
        <f>D19+D15</f>
        <v>6022000</v>
      </c>
      <c r="E20" s="5">
        <f>E19+E15</f>
        <v>6190000</v>
      </c>
      <c r="F20" s="5">
        <f>F19+F15</f>
        <v>6382840</v>
      </c>
    </row>
    <row r="21" spans="1:6" ht="12.75">
      <c r="A21" s="13"/>
      <c r="B21" s="14"/>
      <c r="C21" s="3"/>
      <c r="D21" s="5"/>
      <c r="E21" s="5"/>
      <c r="F21" s="5"/>
    </row>
    <row r="22" spans="1:6" ht="12.75">
      <c r="A22" s="13" t="s">
        <v>12</v>
      </c>
      <c r="B22" s="14"/>
      <c r="C22" s="3"/>
      <c r="D22" s="5">
        <v>0</v>
      </c>
      <c r="E22" s="5">
        <v>0</v>
      </c>
      <c r="F22" s="5">
        <v>0</v>
      </c>
    </row>
    <row r="23" spans="1:6" ht="12.75">
      <c r="A23" s="13"/>
      <c r="B23" s="14"/>
      <c r="C23" s="3"/>
      <c r="D23" s="5"/>
      <c r="E23" s="5"/>
      <c r="F23" s="5"/>
    </row>
    <row r="24" spans="1:6" ht="24" customHeight="1">
      <c r="A24" s="15" t="s">
        <v>17</v>
      </c>
      <c r="B24" s="14"/>
      <c r="C24" s="3">
        <v>75000</v>
      </c>
      <c r="D24" s="5">
        <f>0.2*D11</f>
        <v>12000000</v>
      </c>
      <c r="E24" s="5">
        <f>0.2*E11</f>
        <v>12240000</v>
      </c>
      <c r="F24" s="5">
        <f>0.2*F11</f>
        <v>12484800</v>
      </c>
    </row>
    <row r="25" spans="1:6" ht="12.75">
      <c r="A25" s="13" t="s">
        <v>13</v>
      </c>
      <c r="B25" s="14"/>
      <c r="C25" s="3">
        <v>75000</v>
      </c>
      <c r="D25" s="5">
        <f>D24-C24</f>
        <v>11925000</v>
      </c>
      <c r="E25" s="5">
        <f>E24-D24</f>
        <v>240000</v>
      </c>
      <c r="F25" s="7">
        <f>-E24</f>
        <v>-12240000</v>
      </c>
    </row>
    <row r="26" spans="1:6" ht="12.75">
      <c r="A26" s="13"/>
      <c r="B26" s="14"/>
      <c r="C26" s="1"/>
      <c r="D26" s="5"/>
      <c r="E26" s="5"/>
      <c r="F26" s="5"/>
    </row>
    <row r="27" spans="1:6" ht="12.75">
      <c r="A27" s="13"/>
      <c r="B27" s="14"/>
      <c r="C27" s="1"/>
      <c r="D27" s="5"/>
      <c r="E27" s="5"/>
      <c r="F27" s="5"/>
    </row>
    <row r="28" spans="1:6" ht="12.75">
      <c r="A28" s="13" t="s">
        <v>14</v>
      </c>
      <c r="B28" s="14"/>
      <c r="C28" s="1"/>
      <c r="D28" s="5">
        <f>D20-D25</f>
        <v>-5903000</v>
      </c>
      <c r="E28" s="5">
        <f>E20-E25</f>
        <v>5950000</v>
      </c>
      <c r="F28" s="5">
        <f>F20-F25</f>
        <v>18622840</v>
      </c>
    </row>
    <row r="29" spans="1:6" ht="12.75">
      <c r="A29" s="13"/>
      <c r="B29" s="14"/>
      <c r="C29" s="1"/>
      <c r="D29" s="5"/>
      <c r="E29" s="5"/>
      <c r="F29" s="5"/>
    </row>
    <row r="30" spans="1:6" ht="12.75">
      <c r="A30" s="13" t="s">
        <v>24</v>
      </c>
      <c r="B30" s="14"/>
      <c r="C30" s="1"/>
      <c r="D30" s="5">
        <f>-PV(B5,1,D28,0,0)</f>
        <v>-5133043.478260866</v>
      </c>
      <c r="E30" s="5">
        <f>-PV(B5,2,0,E28,0)</f>
        <v>4499054.82041588</v>
      </c>
      <c r="F30" s="5">
        <f>-PV(B5,3,0,F28,0)</f>
        <v>12244819.59398373</v>
      </c>
    </row>
    <row r="31" spans="1:6" ht="12.75">
      <c r="A31" s="13" t="s">
        <v>15</v>
      </c>
      <c r="B31" s="14"/>
      <c r="C31" s="8">
        <f>C16+C24</f>
        <v>240000</v>
      </c>
      <c r="D31" s="1"/>
      <c r="E31" s="1"/>
      <c r="F31" s="8">
        <f>D30+E30+F30</f>
        <v>11610830.936138744</v>
      </c>
    </row>
    <row r="32" ht="12.75">
      <c r="C32" s="9">
        <f>F31-C31</f>
        <v>11370830.936138744</v>
      </c>
    </row>
  </sheetData>
  <mergeCells count="24">
    <mergeCell ref="A8:B8"/>
    <mergeCell ref="A9:B9"/>
    <mergeCell ref="A11:B11"/>
    <mergeCell ref="A13:B13"/>
    <mergeCell ref="A10:B10"/>
    <mergeCell ref="A12:B12"/>
    <mergeCell ref="A31:B31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8:B28"/>
    <mergeCell ref="A30:B30"/>
    <mergeCell ref="A26:B26"/>
    <mergeCell ref="A27:B27"/>
    <mergeCell ref="A29:B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F27" sqref="F27"/>
    </sheetView>
  </sheetViews>
  <sheetFormatPr defaultColWidth="9.00390625" defaultRowHeight="12.75"/>
  <cols>
    <col min="1" max="1" width="26.875" style="0" customWidth="1"/>
    <col min="3" max="6" width="11.25390625" style="0" bestFit="1" customWidth="1"/>
    <col min="7" max="7" width="10.25390625" style="0" bestFit="1" customWidth="1"/>
    <col min="8" max="8" width="20.25390625" style="0" customWidth="1"/>
  </cols>
  <sheetData>
    <row r="1" spans="1:2" ht="12.75">
      <c r="A1" t="s">
        <v>21</v>
      </c>
      <c r="B1">
        <v>4000</v>
      </c>
    </row>
    <row r="2" spans="1:2" ht="12.75">
      <c r="A2" t="s">
        <v>18</v>
      </c>
      <c r="B2">
        <v>2250</v>
      </c>
    </row>
    <row r="3" spans="1:2" ht="12.75">
      <c r="A3" t="s">
        <v>20</v>
      </c>
      <c r="B3">
        <v>0.3</v>
      </c>
    </row>
    <row r="4" spans="1:2" ht="12.75">
      <c r="A4" t="s">
        <v>22</v>
      </c>
      <c r="B4">
        <v>0.2</v>
      </c>
    </row>
    <row r="5" spans="1:2" ht="12.75">
      <c r="A5" t="s">
        <v>23</v>
      </c>
      <c r="B5">
        <v>165000</v>
      </c>
    </row>
    <row r="7" spans="1:6" ht="12.75">
      <c r="A7" s="13"/>
      <c r="B7" s="16"/>
      <c r="C7" s="2" t="s">
        <v>0</v>
      </c>
      <c r="D7" s="2" t="s">
        <v>1</v>
      </c>
      <c r="E7" s="2" t="s">
        <v>2</v>
      </c>
      <c r="F7" s="2" t="s">
        <v>3</v>
      </c>
    </row>
    <row r="8" spans="1:6" ht="12.75">
      <c r="A8" s="13" t="s">
        <v>4</v>
      </c>
      <c r="B8" s="14"/>
      <c r="C8" s="1"/>
      <c r="D8" s="5">
        <v>100</v>
      </c>
      <c r="E8" s="5">
        <v>125</v>
      </c>
      <c r="F8" s="5">
        <v>130</v>
      </c>
    </row>
    <row r="9" spans="1:6" ht="12.75">
      <c r="A9" s="13" t="s">
        <v>5</v>
      </c>
      <c r="B9" s="14"/>
      <c r="C9" s="1"/>
      <c r="D9" s="5">
        <f>B1*D8</f>
        <v>400000</v>
      </c>
      <c r="E9" s="5">
        <f>B1*E8</f>
        <v>500000</v>
      </c>
      <c r="F9" s="5">
        <f>B1*F8</f>
        <v>520000</v>
      </c>
    </row>
    <row r="10" spans="1:6" ht="12.75">
      <c r="A10" s="13" t="s">
        <v>19</v>
      </c>
      <c r="B10" s="14"/>
      <c r="C10" s="1"/>
      <c r="D10" s="5">
        <f>B2*D8</f>
        <v>225000</v>
      </c>
      <c r="E10" s="5">
        <f>B2*E8</f>
        <v>281250</v>
      </c>
      <c r="F10" s="5">
        <f>B2*F8</f>
        <v>292500</v>
      </c>
    </row>
    <row r="11" spans="1:6" ht="12.75">
      <c r="A11" s="13" t="s">
        <v>16</v>
      </c>
      <c r="B11" s="14"/>
      <c r="C11" s="1"/>
      <c r="D11" s="5">
        <v>100000</v>
      </c>
      <c r="E11" s="5">
        <v>100000</v>
      </c>
      <c r="F11" s="5">
        <v>100000</v>
      </c>
    </row>
    <row r="12" spans="1:6" ht="12.75">
      <c r="A12" s="13" t="s">
        <v>6</v>
      </c>
      <c r="B12" s="14"/>
      <c r="C12" s="1"/>
      <c r="D12" s="5">
        <v>55000</v>
      </c>
      <c r="E12" s="5">
        <v>55000</v>
      </c>
      <c r="F12" s="5">
        <v>55000</v>
      </c>
    </row>
    <row r="13" spans="1:8" ht="32.25" customHeight="1">
      <c r="A13" s="13" t="s">
        <v>7</v>
      </c>
      <c r="B13" s="14"/>
      <c r="C13" s="5">
        <v>165000</v>
      </c>
      <c r="D13" s="5"/>
      <c r="E13" s="5"/>
      <c r="F13" s="5">
        <v>35000</v>
      </c>
      <c r="G13" s="6"/>
      <c r="H13" s="4"/>
    </row>
    <row r="14" spans="1:6" ht="12.75">
      <c r="A14" s="13" t="s">
        <v>8</v>
      </c>
      <c r="B14" s="14"/>
      <c r="C14" s="5"/>
      <c r="D14" s="5">
        <f>D9-D10-D11-D12+D13</f>
        <v>20000</v>
      </c>
      <c r="E14" s="5">
        <f>E9-E10-E11-E12+E13</f>
        <v>63750</v>
      </c>
      <c r="F14" s="5">
        <f>F9-F10-F11-F12+F13</f>
        <v>107500</v>
      </c>
    </row>
    <row r="15" spans="1:6" ht="12.75">
      <c r="A15" s="13" t="s">
        <v>9</v>
      </c>
      <c r="B15" s="14"/>
      <c r="C15" s="5"/>
      <c r="D15" s="10">
        <v>0</v>
      </c>
      <c r="E15" s="5">
        <f>B3*E14</f>
        <v>19125</v>
      </c>
      <c r="F15" s="5">
        <f>B3*F14</f>
        <v>32250</v>
      </c>
    </row>
    <row r="16" spans="1:6" ht="12.75">
      <c r="A16" s="13" t="s">
        <v>10</v>
      </c>
      <c r="B16" s="14"/>
      <c r="C16" s="5"/>
      <c r="D16" s="5">
        <f>D14-D15</f>
        <v>20000</v>
      </c>
      <c r="E16" s="5">
        <f>E14-E15</f>
        <v>44625</v>
      </c>
      <c r="F16" s="5">
        <f>F14-F15</f>
        <v>75250</v>
      </c>
    </row>
    <row r="17" spans="1:6" ht="12.75">
      <c r="A17" s="13" t="s">
        <v>11</v>
      </c>
      <c r="B17" s="14"/>
      <c r="C17" s="5"/>
      <c r="D17" s="5">
        <f>D16+D12</f>
        <v>75000</v>
      </c>
      <c r="E17" s="5">
        <f>E16+E12</f>
        <v>99625</v>
      </c>
      <c r="F17" s="5">
        <f>F16+F12</f>
        <v>130250</v>
      </c>
    </row>
    <row r="18" spans="1:6" ht="12.75">
      <c r="A18" s="13"/>
      <c r="B18" s="14"/>
      <c r="C18" s="5"/>
      <c r="D18" s="5"/>
      <c r="E18" s="5"/>
      <c r="F18" s="5"/>
    </row>
    <row r="19" spans="1:6" ht="12.75">
      <c r="A19" s="13" t="s">
        <v>12</v>
      </c>
      <c r="B19" s="14"/>
      <c r="C19" s="5"/>
      <c r="D19" s="5">
        <v>0</v>
      </c>
      <c r="E19" s="5">
        <v>0</v>
      </c>
      <c r="F19" s="5">
        <v>0</v>
      </c>
    </row>
    <row r="20" spans="1:6" ht="12.75">
      <c r="A20" s="13"/>
      <c r="B20" s="14"/>
      <c r="C20" s="5"/>
      <c r="D20" s="5"/>
      <c r="E20" s="5"/>
      <c r="F20" s="5"/>
    </row>
    <row r="21" spans="1:6" ht="24" customHeight="1">
      <c r="A21" s="15" t="s">
        <v>17</v>
      </c>
      <c r="B21" s="14"/>
      <c r="C21" s="5">
        <v>75000</v>
      </c>
      <c r="D21" s="5">
        <f>0.2*D9</f>
        <v>80000</v>
      </c>
      <c r="E21" s="5">
        <f>0.2*E9</f>
        <v>100000</v>
      </c>
      <c r="F21" s="5">
        <f>0.2*F9</f>
        <v>104000</v>
      </c>
    </row>
    <row r="22" spans="1:6" ht="12.75">
      <c r="A22" s="13" t="s">
        <v>13</v>
      </c>
      <c r="B22" s="14"/>
      <c r="C22" s="5">
        <v>75000</v>
      </c>
      <c r="D22" s="5">
        <f>D21-C21</f>
        <v>5000</v>
      </c>
      <c r="E22" s="5">
        <f>E21-D21</f>
        <v>20000</v>
      </c>
      <c r="F22" s="7">
        <f>-E21</f>
        <v>-100000</v>
      </c>
    </row>
    <row r="23" spans="1:6" ht="12.75">
      <c r="A23" s="13"/>
      <c r="B23" s="14"/>
      <c r="C23" s="1"/>
      <c r="D23" s="5"/>
      <c r="E23" s="5"/>
      <c r="F23" s="5"/>
    </row>
    <row r="24" spans="1:6" ht="12.75">
      <c r="A24" s="13">
        <v>1</v>
      </c>
      <c r="B24" s="14"/>
      <c r="C24" s="1"/>
      <c r="D24" s="5"/>
      <c r="E24" s="5"/>
      <c r="F24" s="5"/>
    </row>
    <row r="25" spans="1:6" ht="12.75">
      <c r="A25" s="13" t="s">
        <v>14</v>
      </c>
      <c r="B25" s="14"/>
      <c r="C25" s="1"/>
      <c r="D25" s="5">
        <f>D17-D22</f>
        <v>70000</v>
      </c>
      <c r="E25" s="5">
        <f>E17-E22</f>
        <v>79625</v>
      </c>
      <c r="F25" s="5">
        <f>F17-F22</f>
        <v>230250</v>
      </c>
    </row>
    <row r="26" spans="1:6" ht="12.75">
      <c r="A26" s="13"/>
      <c r="B26" s="14"/>
      <c r="C26" s="1"/>
      <c r="D26" s="5"/>
      <c r="E26" s="5"/>
      <c r="F26" s="5"/>
    </row>
    <row r="27" spans="1:6" ht="12.75">
      <c r="A27" s="13" t="s">
        <v>24</v>
      </c>
      <c r="B27" s="14"/>
      <c r="C27" s="1"/>
      <c r="D27" s="5">
        <f>-PV(B4,1,D25,0,0)</f>
        <v>58333.33333333332</v>
      </c>
      <c r="E27" s="5">
        <f>-PV(B4,2,0,E25,0)</f>
        <v>55295.13888888889</v>
      </c>
      <c r="F27" s="5">
        <f>-PV(B4,3,0,F25,0)</f>
        <v>133246.52777777778</v>
      </c>
    </row>
    <row r="28" spans="1:6" ht="12.75">
      <c r="A28" s="13" t="s">
        <v>15</v>
      </c>
      <c r="B28" s="14"/>
      <c r="C28" s="8">
        <f>C13+C21</f>
        <v>240000</v>
      </c>
      <c r="D28" s="1"/>
      <c r="E28" s="1"/>
      <c r="F28" s="8">
        <f>D27+E27+F27</f>
        <v>246875</v>
      </c>
    </row>
    <row r="29" ht="12.75">
      <c r="C29" s="9">
        <f>F28-C28</f>
        <v>6875</v>
      </c>
    </row>
  </sheetData>
  <mergeCells count="22">
    <mergeCell ref="A27:B27"/>
    <mergeCell ref="A23:B23"/>
    <mergeCell ref="A24:B24"/>
    <mergeCell ref="A26:B26"/>
    <mergeCell ref="A20:B20"/>
    <mergeCell ref="A21:B21"/>
    <mergeCell ref="A22:B22"/>
    <mergeCell ref="A25:B25"/>
    <mergeCell ref="A28:B28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7:B7"/>
    <mergeCell ref="A8:B8"/>
    <mergeCell ref="A9:B9"/>
    <mergeCell ref="A10:B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4" sqref="B4"/>
    </sheetView>
  </sheetViews>
  <sheetFormatPr defaultColWidth="9.00390625" defaultRowHeight="12.75"/>
  <cols>
    <col min="1" max="1" width="26.875" style="0" customWidth="1"/>
    <col min="3" max="6" width="11.25390625" style="0" bestFit="1" customWidth="1"/>
    <col min="7" max="7" width="10.25390625" style="0" bestFit="1" customWidth="1"/>
    <col min="8" max="8" width="20.25390625" style="0" customWidth="1"/>
  </cols>
  <sheetData>
    <row r="1" spans="1:2" ht="12.75">
      <c r="A1" t="s">
        <v>21</v>
      </c>
      <c r="B1">
        <v>4000</v>
      </c>
    </row>
    <row r="2" spans="1:2" ht="12.75">
      <c r="A2" t="s">
        <v>18</v>
      </c>
      <c r="B2">
        <v>2250</v>
      </c>
    </row>
    <row r="3" spans="1:2" ht="12.75">
      <c r="A3" t="s">
        <v>20</v>
      </c>
      <c r="B3">
        <v>0.3</v>
      </c>
    </row>
    <row r="4" spans="1:2" ht="12.75">
      <c r="A4" t="s">
        <v>22</v>
      </c>
      <c r="B4" s="11">
        <v>0.3</v>
      </c>
    </row>
    <row r="5" spans="1:2" ht="12.75">
      <c r="A5" t="s">
        <v>23</v>
      </c>
      <c r="B5">
        <v>165000</v>
      </c>
    </row>
    <row r="7" spans="1:6" ht="12.75">
      <c r="A7" s="13"/>
      <c r="B7" s="16"/>
      <c r="C7" s="2" t="s">
        <v>0</v>
      </c>
      <c r="D7" s="2" t="s">
        <v>1</v>
      </c>
      <c r="E7" s="2" t="s">
        <v>2</v>
      </c>
      <c r="F7" s="2" t="s">
        <v>3</v>
      </c>
    </row>
    <row r="8" spans="1:6" ht="12.75">
      <c r="A8" s="13" t="s">
        <v>4</v>
      </c>
      <c r="B8" s="14"/>
      <c r="C8" s="1"/>
      <c r="D8" s="5">
        <v>100</v>
      </c>
      <c r="E8" s="5">
        <v>125</v>
      </c>
      <c r="F8" s="5">
        <v>130</v>
      </c>
    </row>
    <row r="9" spans="1:6" ht="12.75">
      <c r="A9" s="13" t="s">
        <v>5</v>
      </c>
      <c r="B9" s="14"/>
      <c r="C9" s="1"/>
      <c r="D9" s="5">
        <f>B1*D8</f>
        <v>400000</v>
      </c>
      <c r="E9" s="5">
        <f>B1*E8</f>
        <v>500000</v>
      </c>
      <c r="F9" s="5">
        <f>B1*F8</f>
        <v>520000</v>
      </c>
    </row>
    <row r="10" spans="1:6" ht="12.75">
      <c r="A10" s="13" t="s">
        <v>19</v>
      </c>
      <c r="B10" s="14"/>
      <c r="C10" s="1"/>
      <c r="D10" s="5">
        <f>B2*D8</f>
        <v>225000</v>
      </c>
      <c r="E10" s="5">
        <f>B2*E8</f>
        <v>281250</v>
      </c>
      <c r="F10" s="5">
        <f>B2*F8</f>
        <v>292500</v>
      </c>
    </row>
    <row r="11" spans="1:6" ht="12.75">
      <c r="A11" s="13" t="s">
        <v>16</v>
      </c>
      <c r="B11" s="14"/>
      <c r="C11" s="1"/>
      <c r="D11" s="5">
        <v>100000</v>
      </c>
      <c r="E11" s="5">
        <v>100000</v>
      </c>
      <c r="F11" s="5">
        <v>100000</v>
      </c>
    </row>
    <row r="12" spans="1:6" ht="12.75">
      <c r="A12" s="13" t="s">
        <v>6</v>
      </c>
      <c r="B12" s="14"/>
      <c r="C12" s="1"/>
      <c r="D12" s="5">
        <v>55000</v>
      </c>
      <c r="E12" s="5">
        <v>55000</v>
      </c>
      <c r="F12" s="5">
        <v>55000</v>
      </c>
    </row>
    <row r="13" spans="1:8" ht="32.25" customHeight="1">
      <c r="A13" s="13" t="s">
        <v>7</v>
      </c>
      <c r="B13" s="14"/>
      <c r="C13" s="5">
        <v>165000</v>
      </c>
      <c r="D13" s="5"/>
      <c r="E13" s="5"/>
      <c r="F13" s="5">
        <v>35000</v>
      </c>
      <c r="G13" s="6"/>
      <c r="H13" s="4"/>
    </row>
    <row r="14" spans="1:6" ht="12.75">
      <c r="A14" s="13" t="s">
        <v>8</v>
      </c>
      <c r="B14" s="14"/>
      <c r="C14" s="5"/>
      <c r="D14" s="5">
        <f>D9-D10-D11-D12+D13</f>
        <v>20000</v>
      </c>
      <c r="E14" s="5">
        <f>E9-E10-E11-E12+E13</f>
        <v>63750</v>
      </c>
      <c r="F14" s="5">
        <f>F9-F10-F11-F12+F13</f>
        <v>107500</v>
      </c>
    </row>
    <row r="15" spans="1:6" ht="12.75">
      <c r="A15" s="13" t="s">
        <v>9</v>
      </c>
      <c r="B15" s="14"/>
      <c r="C15" s="5"/>
      <c r="D15" s="5">
        <f>B3*D14</f>
        <v>6000</v>
      </c>
      <c r="E15" s="5">
        <f>B3*E14</f>
        <v>19125</v>
      </c>
      <c r="F15" s="5">
        <f>B3*F14</f>
        <v>32250</v>
      </c>
    </row>
    <row r="16" spans="1:6" ht="12.75">
      <c r="A16" s="13" t="s">
        <v>10</v>
      </c>
      <c r="B16" s="14"/>
      <c r="C16" s="5"/>
      <c r="D16" s="5">
        <f>D14-D15</f>
        <v>14000</v>
      </c>
      <c r="E16" s="5">
        <f>E14-E15</f>
        <v>44625</v>
      </c>
      <c r="F16" s="5">
        <f>F14-F15</f>
        <v>75250</v>
      </c>
    </row>
    <row r="17" spans="1:6" ht="12.75">
      <c r="A17" s="13" t="s">
        <v>11</v>
      </c>
      <c r="B17" s="14"/>
      <c r="C17" s="5"/>
      <c r="D17" s="5">
        <f>D16+D12</f>
        <v>69000</v>
      </c>
      <c r="E17" s="5">
        <f>E16+E12</f>
        <v>99625</v>
      </c>
      <c r="F17" s="5">
        <f>F16+F12</f>
        <v>130250</v>
      </c>
    </row>
    <row r="18" spans="1:6" ht="12.75">
      <c r="A18" s="13"/>
      <c r="B18" s="14"/>
      <c r="C18" s="5"/>
      <c r="D18" s="5"/>
      <c r="E18" s="5"/>
      <c r="F18" s="5"/>
    </row>
    <row r="19" spans="1:6" ht="12.75">
      <c r="A19" s="13" t="s">
        <v>12</v>
      </c>
      <c r="B19" s="14"/>
      <c r="C19" s="5"/>
      <c r="D19" s="5">
        <v>0</v>
      </c>
      <c r="E19" s="5">
        <v>0</v>
      </c>
      <c r="F19" s="5">
        <v>0</v>
      </c>
    </row>
    <row r="20" spans="1:6" ht="12.75">
      <c r="A20" s="13"/>
      <c r="B20" s="14"/>
      <c r="C20" s="5"/>
      <c r="D20" s="5"/>
      <c r="E20" s="5"/>
      <c r="F20" s="5"/>
    </row>
    <row r="21" spans="1:6" ht="24" customHeight="1">
      <c r="A21" s="15" t="s">
        <v>17</v>
      </c>
      <c r="B21" s="14"/>
      <c r="C21" s="5">
        <v>75000</v>
      </c>
      <c r="D21" s="5">
        <f>0.2*D9</f>
        <v>80000</v>
      </c>
      <c r="E21" s="5">
        <f>0.2*E9</f>
        <v>100000</v>
      </c>
      <c r="F21" s="5">
        <f>0.2*F9</f>
        <v>104000</v>
      </c>
    </row>
    <row r="22" spans="1:6" ht="12.75">
      <c r="A22" s="13" t="s">
        <v>13</v>
      </c>
      <c r="B22" s="14"/>
      <c r="C22" s="5">
        <v>75000</v>
      </c>
      <c r="D22" s="5">
        <f>D21-C21</f>
        <v>5000</v>
      </c>
      <c r="E22" s="5">
        <f>E21-D21</f>
        <v>20000</v>
      </c>
      <c r="F22" s="7">
        <f>-E21</f>
        <v>-100000</v>
      </c>
    </row>
    <row r="23" spans="1:6" ht="12.75">
      <c r="A23" s="13"/>
      <c r="B23" s="14"/>
      <c r="C23" s="1"/>
      <c r="D23" s="5"/>
      <c r="E23" s="5"/>
      <c r="F23" s="5"/>
    </row>
    <row r="24" spans="1:6" ht="12.75">
      <c r="A24" s="13"/>
      <c r="B24" s="14"/>
      <c r="C24" s="1"/>
      <c r="D24" s="5"/>
      <c r="E24" s="5"/>
      <c r="F24" s="5"/>
    </row>
    <row r="25" spans="1:6" ht="12.75">
      <c r="A25" s="13" t="s">
        <v>14</v>
      </c>
      <c r="B25" s="14"/>
      <c r="C25" s="1"/>
      <c r="D25" s="5">
        <f>D17-D22</f>
        <v>64000</v>
      </c>
      <c r="E25" s="5">
        <f>E17-E22</f>
        <v>79625</v>
      </c>
      <c r="F25" s="5">
        <f>F17-F22</f>
        <v>230250</v>
      </c>
    </row>
    <row r="26" spans="1:6" ht="12.75">
      <c r="A26" s="13"/>
      <c r="B26" s="14"/>
      <c r="C26" s="1"/>
      <c r="D26" s="5"/>
      <c r="E26" s="5"/>
      <c r="F26" s="5"/>
    </row>
    <row r="27" spans="1:6" ht="12.75">
      <c r="A27" s="13" t="s">
        <v>24</v>
      </c>
      <c r="B27" s="14"/>
      <c r="C27" s="1"/>
      <c r="D27" s="5">
        <f>-PV(B4,1,D25,0,0)</f>
        <v>49230.76923076924</v>
      </c>
      <c r="E27" s="5">
        <f>-PV(B4,2,0,E25,0)</f>
        <v>47115.38461538461</v>
      </c>
      <c r="F27" s="5">
        <f>-PV(B4,3,0,F25,0)</f>
        <v>104802.00273099678</v>
      </c>
    </row>
    <row r="28" spans="1:6" ht="12.75">
      <c r="A28" s="13" t="s">
        <v>15</v>
      </c>
      <c r="B28" s="14"/>
      <c r="C28" s="8">
        <f>C13+C21</f>
        <v>240000</v>
      </c>
      <c r="D28" s="1"/>
      <c r="E28" s="1"/>
      <c r="F28" s="8">
        <f>D27+E27+F27</f>
        <v>201148.15657715063</v>
      </c>
    </row>
    <row r="29" ht="12.75">
      <c r="C29" s="9">
        <f>F28-C28</f>
        <v>-38851.84342284937</v>
      </c>
    </row>
  </sheetData>
  <mergeCells count="22">
    <mergeCell ref="A7:B7"/>
    <mergeCell ref="A8:B8"/>
    <mergeCell ref="A9:B9"/>
    <mergeCell ref="A10:B10"/>
    <mergeCell ref="A28:B28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5:B25"/>
    <mergeCell ref="A27:B27"/>
    <mergeCell ref="A23:B23"/>
    <mergeCell ref="A24:B24"/>
    <mergeCell ref="A26:B2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5">
      <selection activeCell="H63" sqref="H63:H66"/>
    </sheetView>
  </sheetViews>
  <sheetFormatPr defaultColWidth="9.00390625" defaultRowHeight="12.75"/>
  <cols>
    <col min="1" max="1" width="26.875" style="0" customWidth="1"/>
    <col min="3" max="6" width="11.25390625" style="0" bestFit="1" customWidth="1"/>
    <col min="7" max="7" width="10.25390625" style="0" bestFit="1" customWidth="1"/>
    <col min="8" max="8" width="20.25390625" style="0" customWidth="1"/>
  </cols>
  <sheetData>
    <row r="1" spans="1:2" ht="12.75">
      <c r="A1" t="s">
        <v>21</v>
      </c>
      <c r="B1">
        <v>4000</v>
      </c>
    </row>
    <row r="2" spans="1:2" ht="12.75">
      <c r="A2" t="s">
        <v>18</v>
      </c>
      <c r="B2">
        <v>2250</v>
      </c>
    </row>
    <row r="3" spans="1:2" ht="12.75">
      <c r="A3" t="s">
        <v>20</v>
      </c>
      <c r="B3">
        <v>0.3</v>
      </c>
    </row>
    <row r="4" spans="1:2" ht="12.75">
      <c r="A4" t="s">
        <v>22</v>
      </c>
      <c r="B4" s="12">
        <v>0.3</v>
      </c>
    </row>
    <row r="5" spans="1:2" ht="12.75">
      <c r="A5" t="s">
        <v>23</v>
      </c>
      <c r="B5">
        <v>165000</v>
      </c>
    </row>
    <row r="7" spans="1:6" ht="12.75">
      <c r="A7" s="13"/>
      <c r="B7" s="16"/>
      <c r="C7" s="2" t="s">
        <v>0</v>
      </c>
      <c r="D7" s="2" t="s">
        <v>1</v>
      </c>
      <c r="E7" s="2" t="s">
        <v>2</v>
      </c>
      <c r="F7" s="2" t="s">
        <v>3</v>
      </c>
    </row>
    <row r="8" spans="1:6" ht="12.75">
      <c r="A8" s="13" t="s">
        <v>4</v>
      </c>
      <c r="B8" s="14"/>
      <c r="C8" s="1"/>
      <c r="D8" s="5">
        <v>100</v>
      </c>
      <c r="E8" s="5">
        <v>125</v>
      </c>
      <c r="F8" s="5">
        <v>130</v>
      </c>
    </row>
    <row r="9" spans="1:6" ht="12.75">
      <c r="A9" s="13" t="s">
        <v>5</v>
      </c>
      <c r="B9" s="14"/>
      <c r="C9" s="1"/>
      <c r="D9" s="5">
        <f>B1*D8</f>
        <v>400000</v>
      </c>
      <c r="E9" s="5">
        <f>B1*E8</f>
        <v>500000</v>
      </c>
      <c r="F9" s="5">
        <f>B1*F8</f>
        <v>520000</v>
      </c>
    </row>
    <row r="10" spans="1:6" ht="12.75">
      <c r="A10" s="13" t="s">
        <v>19</v>
      </c>
      <c r="B10" s="14"/>
      <c r="C10" s="1"/>
      <c r="D10" s="5">
        <f>B2*D8</f>
        <v>225000</v>
      </c>
      <c r="E10" s="5">
        <f>B2*E8</f>
        <v>281250</v>
      </c>
      <c r="F10" s="5">
        <f>B2*F8</f>
        <v>292500</v>
      </c>
    </row>
    <row r="11" spans="1:6" ht="12.75">
      <c r="A11" s="13" t="s">
        <v>16</v>
      </c>
      <c r="B11" s="14"/>
      <c r="C11" s="1"/>
      <c r="D11" s="5">
        <v>100000</v>
      </c>
      <c r="E11" s="5">
        <v>100000</v>
      </c>
      <c r="F11" s="5">
        <v>100000</v>
      </c>
    </row>
    <row r="12" spans="1:6" ht="12.75">
      <c r="A12" s="13" t="s">
        <v>6</v>
      </c>
      <c r="B12" s="14"/>
      <c r="C12" s="1"/>
      <c r="D12" s="5">
        <v>55000</v>
      </c>
      <c r="E12" s="5">
        <v>55000</v>
      </c>
      <c r="F12" s="5">
        <v>55000</v>
      </c>
    </row>
    <row r="13" spans="1:8" ht="32.25" customHeight="1">
      <c r="A13" s="13" t="s">
        <v>7</v>
      </c>
      <c r="B13" s="14"/>
      <c r="C13" s="5">
        <v>165000</v>
      </c>
      <c r="D13" s="5"/>
      <c r="E13" s="5"/>
      <c r="F13" s="5">
        <v>35000</v>
      </c>
      <c r="G13" s="6"/>
      <c r="H13" s="4"/>
    </row>
    <row r="14" spans="1:6" ht="12.75">
      <c r="A14" s="13" t="s">
        <v>8</v>
      </c>
      <c r="B14" s="14"/>
      <c r="C14" s="5"/>
      <c r="D14" s="5">
        <f>D9-D10-D11-D12+D13</f>
        <v>20000</v>
      </c>
      <c r="E14" s="5">
        <f>E9-E10-E11-E12+E13</f>
        <v>63750</v>
      </c>
      <c r="F14" s="5">
        <f>F9-F10-F11-F12+F13</f>
        <v>107500</v>
      </c>
    </row>
    <row r="15" spans="1:6" ht="12.75">
      <c r="A15" s="13" t="s">
        <v>9</v>
      </c>
      <c r="B15" s="14"/>
      <c r="C15" s="5"/>
      <c r="D15" s="5">
        <v>0</v>
      </c>
      <c r="E15" s="5">
        <f>B3*E14</f>
        <v>19125</v>
      </c>
      <c r="F15" s="5">
        <f>B3*F14</f>
        <v>32250</v>
      </c>
    </row>
    <row r="16" spans="1:6" ht="12.75">
      <c r="A16" s="13" t="s">
        <v>10</v>
      </c>
      <c r="B16" s="14"/>
      <c r="C16" s="5"/>
      <c r="D16" s="5">
        <f>D14-D15</f>
        <v>20000</v>
      </c>
      <c r="E16" s="5">
        <f>E14-E15</f>
        <v>44625</v>
      </c>
      <c r="F16" s="5">
        <f>F14-F15</f>
        <v>75250</v>
      </c>
    </row>
    <row r="17" spans="1:6" ht="12.75">
      <c r="A17" s="13" t="s">
        <v>11</v>
      </c>
      <c r="B17" s="14"/>
      <c r="C17" s="5"/>
      <c r="D17" s="5">
        <f>D16+D12</f>
        <v>75000</v>
      </c>
      <c r="E17" s="5">
        <f>E16+E12</f>
        <v>99625</v>
      </c>
      <c r="F17" s="5">
        <f>F16+F12</f>
        <v>130250</v>
      </c>
    </row>
    <row r="18" spans="1:6" ht="12.75">
      <c r="A18" s="13"/>
      <c r="B18" s="14"/>
      <c r="C18" s="5"/>
      <c r="D18" s="5"/>
      <c r="E18" s="5"/>
      <c r="F18" s="5"/>
    </row>
    <row r="19" spans="1:6" ht="12.75">
      <c r="A19" s="13" t="s">
        <v>12</v>
      </c>
      <c r="B19" s="14"/>
      <c r="C19" s="5"/>
      <c r="D19" s="5">
        <v>0</v>
      </c>
      <c r="E19" s="5">
        <v>0</v>
      </c>
      <c r="F19" s="5">
        <v>0</v>
      </c>
    </row>
    <row r="20" spans="1:6" ht="12.75">
      <c r="A20" s="13"/>
      <c r="B20" s="14"/>
      <c r="C20" s="5"/>
      <c r="D20" s="5"/>
      <c r="E20" s="5"/>
      <c r="F20" s="5"/>
    </row>
    <row r="21" spans="1:6" ht="24" customHeight="1">
      <c r="A21" s="15" t="s">
        <v>17</v>
      </c>
      <c r="B21" s="14"/>
      <c r="C21" s="5">
        <v>75000</v>
      </c>
      <c r="D21" s="5">
        <f>0.2*D9</f>
        <v>80000</v>
      </c>
      <c r="E21" s="5">
        <f>0.2*E9</f>
        <v>100000</v>
      </c>
      <c r="F21" s="5">
        <f>0.2*F9</f>
        <v>104000</v>
      </c>
    </row>
    <row r="22" spans="1:6" ht="12.75">
      <c r="A22" s="13" t="s">
        <v>13</v>
      </c>
      <c r="B22" s="14"/>
      <c r="C22" s="5">
        <v>75000</v>
      </c>
      <c r="D22" s="5">
        <f>D21-C21</f>
        <v>5000</v>
      </c>
      <c r="E22" s="5">
        <f>E21-D21</f>
        <v>20000</v>
      </c>
      <c r="F22" s="7">
        <f>-E21</f>
        <v>-100000</v>
      </c>
    </row>
    <row r="23" spans="1:6" ht="12.75">
      <c r="A23" s="13"/>
      <c r="B23" s="14"/>
      <c r="C23" s="1"/>
      <c r="D23" s="5"/>
      <c r="E23" s="5"/>
      <c r="F23" s="5"/>
    </row>
    <row r="24" spans="1:6" ht="12.75">
      <c r="A24" s="13"/>
      <c r="B24" s="14"/>
      <c r="C24" s="1"/>
      <c r="D24" s="5"/>
      <c r="E24" s="5"/>
      <c r="F24" s="5"/>
    </row>
    <row r="25" spans="1:6" ht="12.75">
      <c r="A25" s="13" t="s">
        <v>14</v>
      </c>
      <c r="B25" s="14"/>
      <c r="C25" s="1"/>
      <c r="D25" s="5">
        <f>D17-D22</f>
        <v>70000</v>
      </c>
      <c r="E25" s="5">
        <f>E17-E22</f>
        <v>79625</v>
      </c>
      <c r="F25" s="5">
        <f>F17-F22</f>
        <v>230250</v>
      </c>
    </row>
    <row r="26" spans="1:6" ht="12.75">
      <c r="A26" s="13"/>
      <c r="B26" s="14"/>
      <c r="C26" s="1"/>
      <c r="D26" s="5"/>
      <c r="E26" s="5"/>
      <c r="F26" s="5"/>
    </row>
    <row r="27" spans="1:6" ht="12.75">
      <c r="A27" s="13" t="s">
        <v>24</v>
      </c>
      <c r="B27" s="14"/>
      <c r="C27" s="1"/>
      <c r="D27" s="5">
        <f>-PV(B4,1,D25,0,0)</f>
        <v>53846.15384615386</v>
      </c>
      <c r="E27" s="5">
        <f>-PV(B4,2,0,E25,0)</f>
        <v>47115.38461538461</v>
      </c>
      <c r="F27" s="5">
        <f>-PV(B4,3,0,F25,0)</f>
        <v>104802.00273099678</v>
      </c>
    </row>
    <row r="28" spans="1:6" ht="12.75">
      <c r="A28" s="13" t="s">
        <v>15</v>
      </c>
      <c r="B28" s="14"/>
      <c r="C28" s="8">
        <f>C13+C21</f>
        <v>240000</v>
      </c>
      <c r="D28" s="1"/>
      <c r="E28" s="1"/>
      <c r="F28" s="8">
        <f>D27+E27+F27</f>
        <v>205763.54119253525</v>
      </c>
    </row>
    <row r="29" ht="12.75">
      <c r="C29" s="9">
        <f>F28-C28</f>
        <v>-34236.45880746475</v>
      </c>
    </row>
  </sheetData>
  <mergeCells count="22">
    <mergeCell ref="A27:B27"/>
    <mergeCell ref="A23:B23"/>
    <mergeCell ref="A24:B24"/>
    <mergeCell ref="A26:B26"/>
    <mergeCell ref="A20:B20"/>
    <mergeCell ref="A21:B21"/>
    <mergeCell ref="A22:B22"/>
    <mergeCell ref="A25:B25"/>
    <mergeCell ref="A28:B28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7:B7"/>
    <mergeCell ref="A8:B8"/>
    <mergeCell ref="A9:B9"/>
    <mergeCell ref="A10:B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 Cat 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Расчетливый Мойша</dc:creator>
  <cp:keywords/>
  <dc:description/>
  <cp:lastModifiedBy>Тимур</cp:lastModifiedBy>
  <dcterms:created xsi:type="dcterms:W3CDTF">2009-07-07T13:48:47Z</dcterms:created>
  <dcterms:modified xsi:type="dcterms:W3CDTF">2009-07-09T14:19:52Z</dcterms:modified>
  <cp:category/>
  <cp:version/>
  <cp:contentType/>
  <cp:contentStatus/>
</cp:coreProperties>
</file>